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13_ncr:1_{461215B3-A302-4CA2-8938-0F4F827461F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Тарифы 1.12.2022г.-2023г." sheetId="10" r:id="rId1"/>
    <sheet name="01.07.2019" sheetId="5" state="hidden" r:id="rId2"/>
    <sheet name="Сайт" sheetId="6" state="hidden" r:id="rId3"/>
  </sheets>
  <definedNames>
    <definedName name="_xlnm.Print_Area" localSheetId="1">'01.07.2019'!$A$1:$H$22</definedName>
    <definedName name="_xlnm.Print_Area" localSheetId="0">'Тарифы 1.12.2022г.-2023г.'!$A$1:$J$30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10" l="1"/>
  <c r="I8" i="10"/>
  <c r="J7" i="10"/>
  <c r="J6" i="10"/>
  <c r="I22" i="10" l="1"/>
  <c r="I23" i="10"/>
  <c r="I24" i="10"/>
  <c r="I25" i="10"/>
  <c r="I26" i="10"/>
  <c r="I27" i="10"/>
  <c r="I21" i="10"/>
  <c r="I12" i="10"/>
  <c r="I13" i="10"/>
  <c r="I14" i="10"/>
  <c r="I15" i="10"/>
  <c r="I16" i="10"/>
  <c r="I17" i="10"/>
  <c r="I18" i="10"/>
  <c r="I19" i="10"/>
  <c r="I11" i="10"/>
  <c r="I5" i="10"/>
  <c r="G5" i="10"/>
  <c r="G27" i="10"/>
  <c r="E27" i="10"/>
  <c r="G26" i="10"/>
  <c r="E26" i="10"/>
  <c r="G25" i="10"/>
  <c r="E25" i="10"/>
  <c r="G24" i="10"/>
  <c r="E24" i="10"/>
  <c r="G22" i="10"/>
  <c r="E22" i="10"/>
  <c r="G21" i="10"/>
  <c r="E21" i="10"/>
  <c r="H19" i="10"/>
  <c r="E19" i="10"/>
  <c r="G18" i="10"/>
  <c r="E18" i="10"/>
  <c r="G17" i="10"/>
  <c r="E17" i="10"/>
  <c r="G16" i="10"/>
  <c r="E16" i="10"/>
  <c r="G15" i="10"/>
  <c r="E15" i="10"/>
  <c r="G14" i="10"/>
  <c r="E14" i="10"/>
  <c r="G13" i="10"/>
  <c r="E13" i="10"/>
  <c r="G12" i="10"/>
  <c r="E12" i="10"/>
  <c r="G11" i="10"/>
  <c r="E11" i="10"/>
  <c r="G8" i="10"/>
  <c r="E8" i="10"/>
  <c r="E5" i="10"/>
  <c r="G19" i="10" l="1"/>
  <c r="E8" i="6" l="1"/>
  <c r="D8" i="6"/>
  <c r="I3" i="5" l="1"/>
  <c r="J3" i="5" s="1"/>
  <c r="I4" i="5"/>
  <c r="J4" i="5" s="1"/>
  <c r="I5" i="5"/>
  <c r="J5" i="5" s="1"/>
  <c r="I7" i="5"/>
  <c r="J7" i="5" s="1"/>
  <c r="I8" i="5"/>
  <c r="J8" i="5" s="1"/>
  <c r="I9" i="5"/>
  <c r="J9" i="5" s="1"/>
  <c r="I10" i="5"/>
  <c r="J10" i="5" s="1"/>
  <c r="I11" i="5"/>
  <c r="J11" i="5" s="1"/>
  <c r="I12" i="5"/>
  <c r="J12" i="5" s="1"/>
  <c r="I13" i="5"/>
  <c r="J13" i="5" s="1"/>
  <c r="I14" i="5"/>
  <c r="J14" i="5" s="1"/>
  <c r="I15" i="5"/>
  <c r="J15" i="5" s="1"/>
  <c r="I16" i="5"/>
  <c r="J16" i="5" s="1"/>
  <c r="I17" i="5"/>
  <c r="J17" i="5" s="1"/>
  <c r="I18" i="5"/>
  <c r="J18" i="5" s="1"/>
  <c r="I19" i="5"/>
  <c r="J19" i="5" s="1"/>
  <c r="I20" i="5"/>
  <c r="J20" i="5" s="1"/>
  <c r="I21" i="5"/>
  <c r="J21" i="5" s="1"/>
  <c r="I22" i="5"/>
  <c r="J22" i="5" s="1"/>
  <c r="I2" i="5"/>
  <c r="J2" i="5" s="1"/>
</calcChain>
</file>

<file path=xl/sharedStrings.xml><?xml version="1.0" encoding="utf-8"?>
<sst xmlns="http://schemas.openxmlformats.org/spreadsheetml/2006/main" count="166" uniqueCount="75">
  <si>
    <t>без НДС</t>
  </si>
  <si>
    <t>с НДС</t>
  </si>
  <si>
    <t>Услуга</t>
  </si>
  <si>
    <t>Горячая вода</t>
  </si>
  <si>
    <t>-</t>
  </si>
  <si>
    <t>Тепловая энергия</t>
  </si>
  <si>
    <t>Отопление по ОДПУ</t>
  </si>
  <si>
    <t>Горячая вода (без регистрации - неизолированные стояки с полотенцесушителями)</t>
  </si>
  <si>
    <t>Горячая вода (без регистрации - неизолированные стояки без полотенцесушителей)</t>
  </si>
  <si>
    <t>МКД до 1999 года постройки включительно</t>
  </si>
  <si>
    <t>МКД после 1999 года постройки</t>
  </si>
  <si>
    <t>м3</t>
  </si>
  <si>
    <t>Гкал</t>
  </si>
  <si>
    <t>Норматив на подогрев</t>
  </si>
  <si>
    <t>Размер субсидии</t>
  </si>
  <si>
    <t>100% тариф без НДС</t>
  </si>
  <si>
    <t>Тариф без НДС с учетом субсидии</t>
  </si>
  <si>
    <t>100% тариф с НДС</t>
  </si>
  <si>
    <t>Вид</t>
  </si>
  <si>
    <t>Неизолированные стояки с полотенцесушителями</t>
  </si>
  <si>
    <t>Неизолированные стояки без полотенцесушителей</t>
  </si>
  <si>
    <t>Изолированные стояки без полотенцесушителей</t>
  </si>
  <si>
    <t>Изолированные стояки с полотенцесушителями</t>
  </si>
  <si>
    <t>Норматив на отопление</t>
  </si>
  <si>
    <t>По ОДПУ</t>
  </si>
  <si>
    <t>До 1999 г.п. - 1 этаж</t>
  </si>
  <si>
    <t>До 1999 г.п. - 2 этажа</t>
  </si>
  <si>
    <t>До 1999 г.п. - 3-4 этажа</t>
  </si>
  <si>
    <t>До 1999 г.п. - 5-9 этажей</t>
  </si>
  <si>
    <t>До 1999 г.п. - 10 этажей</t>
  </si>
  <si>
    <t>До 1999 г.п. - 11 этажей</t>
  </si>
  <si>
    <t>До 1999 г.п. - 12 этажей</t>
  </si>
  <si>
    <t>После 1999 г.п. - 12 и более этажей</t>
  </si>
  <si>
    <t>До 1999 г.п. - 14 этажей</t>
  </si>
  <si>
    <t>До 1999 г.п. - 16 и более этажей</t>
  </si>
  <si>
    <t>После 1999 г.п. - 4-5 этажей</t>
  </si>
  <si>
    <t>После 1999 г.п. - 6-7 этажей</t>
  </si>
  <si>
    <t>После 1999 г.п. - 9 этажей</t>
  </si>
  <si>
    <t>После 1999 г.п. - 10 этажей</t>
  </si>
  <si>
    <t>После 1999 г.п. - 11 этажей</t>
  </si>
  <si>
    <t>Тариф с НДС с учетом субсидии</t>
  </si>
  <si>
    <t>Тариф с НДС</t>
  </si>
  <si>
    <t>Тариф без НДС</t>
  </si>
  <si>
    <t>Тарифы с 01.07.2019г.</t>
  </si>
  <si>
    <t>Единица
измерения</t>
  </si>
  <si>
    <t>Тарифы ООО "КузнецкТеплоСбыт" для населения на 2022-2023гг.</t>
  </si>
  <si>
    <t>январь-июнь 2022г.</t>
  </si>
  <si>
    <t>июль-ноябрь 2022г.</t>
  </si>
  <si>
    <t>декабрь 2022г. - 2023г.</t>
  </si>
  <si>
    <r>
      <t>Отопление S</t>
    </r>
    <r>
      <rPr>
        <vertAlign val="subscript"/>
        <sz val="10"/>
        <rFont val="Arial"/>
        <family val="2"/>
        <charset val="204"/>
      </rPr>
      <t>без регистрации</t>
    </r>
  </si>
  <si>
    <t>Этажность МКД</t>
  </si>
  <si>
    <t>3-4</t>
  </si>
  <si>
    <t>5-9</t>
  </si>
  <si>
    <t>&gt;=16</t>
  </si>
  <si>
    <t>Норматив</t>
  </si>
  <si>
    <t>все</t>
  </si>
  <si>
    <r>
      <t>0,0442 Гкал/м</t>
    </r>
    <r>
      <rPr>
        <vertAlign val="superscript"/>
        <sz val="10"/>
        <rFont val="Arial"/>
        <family val="2"/>
        <charset val="204"/>
      </rPr>
      <t>2</t>
    </r>
  </si>
  <si>
    <r>
      <t>0,0664 Гкал/м</t>
    </r>
    <r>
      <rPr>
        <vertAlign val="superscript"/>
        <sz val="10"/>
        <rFont val="Arial"/>
        <family val="2"/>
        <charset val="204"/>
      </rPr>
      <t>2</t>
    </r>
  </si>
  <si>
    <r>
      <t>0,0366 Гкал/м</t>
    </r>
    <r>
      <rPr>
        <vertAlign val="superscript"/>
        <sz val="10"/>
        <rFont val="Arial"/>
        <family val="2"/>
        <charset val="204"/>
      </rPr>
      <t>2</t>
    </r>
  </si>
  <si>
    <r>
      <t>0,0240 Гкал/м</t>
    </r>
    <r>
      <rPr>
        <vertAlign val="superscript"/>
        <sz val="10"/>
        <rFont val="Arial"/>
        <family val="2"/>
        <charset val="204"/>
      </rPr>
      <t>2</t>
    </r>
  </si>
  <si>
    <r>
      <t>0,0239 Гкал/м</t>
    </r>
    <r>
      <rPr>
        <vertAlign val="superscript"/>
        <sz val="10"/>
        <rFont val="Arial"/>
        <family val="2"/>
        <charset val="204"/>
      </rPr>
      <t>2</t>
    </r>
  </si>
  <si>
    <r>
      <t>0,0235 Гкал/м</t>
    </r>
    <r>
      <rPr>
        <vertAlign val="superscript"/>
        <sz val="10"/>
        <rFont val="Arial"/>
        <family val="2"/>
        <charset val="204"/>
      </rPr>
      <t>2</t>
    </r>
  </si>
  <si>
    <r>
      <t>0,0269 Гкал/м</t>
    </r>
    <r>
      <rPr>
        <vertAlign val="superscript"/>
        <sz val="10"/>
        <rFont val="Arial"/>
        <family val="2"/>
        <charset val="204"/>
      </rPr>
      <t>2</t>
    </r>
  </si>
  <si>
    <t>Отопление с регистрацией</t>
  </si>
  <si>
    <t>Горячая вода (с регистрацией)*</t>
  </si>
  <si>
    <t>4-5</t>
  </si>
  <si>
    <t>6-7</t>
  </si>
  <si>
    <t>&gt;=12</t>
  </si>
  <si>
    <r>
      <t>0,0268 Гкал/м</t>
    </r>
    <r>
      <rPr>
        <vertAlign val="superscript"/>
        <sz val="10"/>
        <rFont val="Arial"/>
        <family val="2"/>
        <charset val="204"/>
      </rPr>
      <t>2</t>
    </r>
  </si>
  <si>
    <r>
      <t>0,0134 Гкал/м</t>
    </r>
    <r>
      <rPr>
        <vertAlign val="superscript"/>
        <sz val="10"/>
        <rFont val="Arial"/>
        <family val="2"/>
        <charset val="204"/>
      </rPr>
      <t>2</t>
    </r>
  </si>
  <si>
    <r>
      <t>0,0257 Гкал/м</t>
    </r>
    <r>
      <rPr>
        <vertAlign val="superscript"/>
        <sz val="10"/>
        <rFont val="Arial"/>
        <family val="2"/>
        <charset val="204"/>
      </rPr>
      <t>2</t>
    </r>
  </si>
  <si>
    <r>
      <t>0,0241 Гкал/м</t>
    </r>
    <r>
      <rPr>
        <vertAlign val="superscript"/>
        <sz val="10"/>
        <rFont val="Arial"/>
        <family val="2"/>
        <charset val="204"/>
      </rPr>
      <t>2</t>
    </r>
  </si>
  <si>
    <r>
      <t>0,0237 Гкал/м</t>
    </r>
    <r>
      <rPr>
        <vertAlign val="superscript"/>
        <sz val="10"/>
        <rFont val="Arial"/>
        <family val="2"/>
        <charset val="204"/>
      </rPr>
      <t>2</t>
    </r>
  </si>
  <si>
    <t>*Согласно постановлениям РЭК Кузбасса льготные тарифы устанавливаются для граждан, являющихся собственниками и (или) нанимателями жилых помещений, постоянно или временно проживающих в таких жилых помещениях. В случаях, если в квартире никто не зарегистрирован, льготные тарифы не применяются.</t>
  </si>
  <si>
    <t>Отопление с регистрацией*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</si>
</sst>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2"/>
      <color theme="1"/>
      <name val="Franklin Gothic Book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Franklin Gothic Book"/>
      <family val="2"/>
      <charset val="204"/>
    </font>
    <font>
      <sz val="11"/>
      <color theme="1"/>
      <name val="Franklin Gothic Book"/>
      <family val="2"/>
      <charset val="204"/>
    </font>
    <font>
      <sz val="11"/>
      <color rgb="FFFF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b/>
      <u/>
      <sz val="11"/>
      <name val="Arial"/>
      <family val="2"/>
      <charset val="204"/>
    </font>
    <font>
      <sz val="11"/>
      <name val="Arial"/>
      <family val="2"/>
      <charset val="204"/>
    </font>
    <font>
      <sz val="12"/>
      <color rgb="FFFF0000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2"/>
      <color theme="6" tint="-0.499984740745262"/>
      <name val="Arial"/>
      <family val="2"/>
      <charset val="204"/>
    </font>
    <font>
      <sz val="10"/>
      <name val="Arial"/>
      <family val="2"/>
      <charset val="204"/>
    </font>
    <font>
      <vertAlign val="subscript"/>
      <sz val="10"/>
      <name val="Arial"/>
      <family val="2"/>
      <charset val="204"/>
    </font>
    <font>
      <vertAlign val="superscript"/>
      <sz val="10"/>
      <name val="Arial"/>
      <family val="2"/>
      <charset val="204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0" fillId="0" borderId="29" xfId="0" applyBorder="1" applyAlignment="1">
      <alignment vertical="center" wrapText="1"/>
    </xf>
    <xf numFmtId="0" fontId="0" fillId="0" borderId="29" xfId="0" applyBorder="1" applyAlignment="1">
      <alignment vertical="center"/>
    </xf>
    <xf numFmtId="0" fontId="0" fillId="0" borderId="29" xfId="0" applyBorder="1"/>
    <xf numFmtId="0" fontId="3" fillId="2" borderId="29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 wrapText="1"/>
    </xf>
    <xf numFmtId="164" fontId="0" fillId="0" borderId="29" xfId="0" applyNumberFormat="1" applyBorder="1" applyAlignment="1">
      <alignment vertical="center"/>
    </xf>
    <xf numFmtId="0" fontId="0" fillId="0" borderId="29" xfId="0" applyBorder="1" applyAlignment="1">
      <alignment horizontal="right"/>
    </xf>
    <xf numFmtId="4" fontId="0" fillId="0" borderId="29" xfId="0" applyNumberFormat="1" applyBorder="1" applyAlignment="1">
      <alignment vertical="center"/>
    </xf>
    <xf numFmtId="4" fontId="0" fillId="0" borderId="29" xfId="0" applyNumberFormat="1" applyBorder="1"/>
    <xf numFmtId="0" fontId="5" fillId="0" borderId="0" xfId="0" applyFont="1" applyAlignment="1">
      <alignment horizontal="center" vertical="center"/>
    </xf>
    <xf numFmtId="0" fontId="5" fillId="0" borderId="29" xfId="0" applyFont="1" applyBorder="1" applyAlignment="1">
      <alignment vertical="center" wrapText="1"/>
    </xf>
    <xf numFmtId="0" fontId="5" fillId="0" borderId="29" xfId="0" applyFont="1" applyBorder="1" applyAlignment="1">
      <alignment vertical="center"/>
    </xf>
    <xf numFmtId="4" fontId="5" fillId="0" borderId="29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64" fontId="5" fillId="0" borderId="29" xfId="0" applyNumberFormat="1" applyFont="1" applyBorder="1" applyAlignment="1">
      <alignment vertical="center"/>
    </xf>
    <xf numFmtId="0" fontId="5" fillId="0" borderId="29" xfId="0" applyFont="1" applyBorder="1"/>
    <xf numFmtId="4" fontId="5" fillId="0" borderId="29" xfId="0" applyNumberFormat="1" applyFont="1" applyBorder="1"/>
    <xf numFmtId="0" fontId="5" fillId="0" borderId="0" xfId="0" applyFont="1"/>
    <xf numFmtId="0" fontId="5" fillId="0" borderId="29" xfId="0" applyFont="1" applyBorder="1" applyAlignment="1">
      <alignment horizontal="right"/>
    </xf>
    <xf numFmtId="0" fontId="4" fillId="3" borderId="29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 wrapText="1"/>
    </xf>
    <xf numFmtId="0" fontId="9" fillId="0" borderId="0" xfId="0" applyFont="1" applyFill="1"/>
    <xf numFmtId="0" fontId="7" fillId="0" borderId="0" xfId="0" applyFont="1" applyFill="1" applyAlignment="1">
      <alignment vertical="center"/>
    </xf>
    <xf numFmtId="0" fontId="7" fillId="0" borderId="0" xfId="0" applyFont="1" applyFill="1"/>
    <xf numFmtId="10" fontId="7" fillId="0" borderId="0" xfId="0" applyNumberFormat="1" applyFont="1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6" fillId="0" borderId="0" xfId="0" applyFont="1" applyFill="1"/>
    <xf numFmtId="0" fontId="1" fillId="0" borderId="0" xfId="0" applyFont="1" applyFill="1" applyAlignment="1">
      <alignment vertical="center"/>
    </xf>
    <xf numFmtId="10" fontId="1" fillId="0" borderId="0" xfId="0" applyNumberFormat="1" applyFont="1" applyFill="1"/>
    <xf numFmtId="0" fontId="11" fillId="0" borderId="5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165" fontId="1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4" fontId="1" fillId="0" borderId="0" xfId="0" applyNumberFormat="1" applyFont="1" applyFill="1" applyAlignment="1">
      <alignment vertical="center"/>
    </xf>
    <xf numFmtId="4" fontId="6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0" fontId="1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vertical="center"/>
    </xf>
    <xf numFmtId="4" fontId="13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10" fontId="13" fillId="0" borderId="0" xfId="0" applyNumberFormat="1" applyFont="1" applyFill="1" applyAlignment="1">
      <alignment horizontal="center" vertical="center"/>
    </xf>
    <xf numFmtId="4" fontId="13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wrapText="1"/>
    </xf>
    <xf numFmtId="0" fontId="14" fillId="0" borderId="0" xfId="0" applyFont="1" applyFill="1" applyAlignment="1">
      <alignment horizontal="center" wrapText="1"/>
    </xf>
    <xf numFmtId="0" fontId="15" fillId="0" borderId="0" xfId="0" applyFont="1" applyFill="1" applyAlignment="1">
      <alignment wrapText="1"/>
    </xf>
    <xf numFmtId="0" fontId="16" fillId="0" borderId="0" xfId="0" applyFont="1" applyFill="1" applyAlignment="1">
      <alignment vertical="center"/>
    </xf>
    <xf numFmtId="0" fontId="16" fillId="0" borderId="0" xfId="0" applyFont="1" applyFill="1"/>
    <xf numFmtId="10" fontId="16" fillId="0" borderId="0" xfId="0" applyNumberFormat="1" applyFont="1" applyFill="1"/>
    <xf numFmtId="0" fontId="17" fillId="0" borderId="10" xfId="0" applyFont="1" applyFill="1" applyBorder="1" applyAlignment="1">
      <alignment horizontal="center" vertical="center" wrapText="1"/>
    </xf>
    <xf numFmtId="4" fontId="17" fillId="0" borderId="35" xfId="0" applyNumberFormat="1" applyFont="1" applyFill="1" applyBorder="1" applyAlignment="1">
      <alignment horizontal="right" vertical="center"/>
    </xf>
    <xf numFmtId="4" fontId="17" fillId="0" borderId="23" xfId="0" applyNumberFormat="1" applyFont="1" applyFill="1" applyBorder="1" applyAlignment="1">
      <alignment vertical="center"/>
    </xf>
    <xf numFmtId="4" fontId="17" fillId="0" borderId="22" xfId="0" applyNumberFormat="1" applyFont="1" applyFill="1" applyBorder="1" applyAlignment="1">
      <alignment horizontal="right" vertical="center"/>
    </xf>
    <xf numFmtId="4" fontId="17" fillId="0" borderId="22" xfId="0" applyNumberFormat="1" applyFont="1" applyFill="1" applyBorder="1" applyAlignment="1">
      <alignment vertical="center"/>
    </xf>
    <xf numFmtId="0" fontId="17" fillId="0" borderId="13" xfId="0" applyFont="1" applyFill="1" applyBorder="1" applyAlignment="1">
      <alignment horizontal="center" vertical="center" wrapText="1"/>
    </xf>
    <xf numFmtId="4" fontId="17" fillId="0" borderId="9" xfId="0" applyNumberFormat="1" applyFont="1" applyFill="1" applyBorder="1" applyAlignment="1">
      <alignment vertical="center"/>
    </xf>
    <xf numFmtId="4" fontId="17" fillId="0" borderId="2" xfId="0" applyNumberFormat="1" applyFont="1" applyFill="1" applyBorder="1" applyAlignment="1">
      <alignment vertical="center"/>
    </xf>
    <xf numFmtId="4" fontId="17" fillId="0" borderId="6" xfId="0" applyNumberFormat="1" applyFont="1" applyFill="1" applyBorder="1" applyAlignment="1">
      <alignment vertical="center"/>
    </xf>
    <xf numFmtId="4" fontId="17" fillId="0" borderId="1" xfId="0" applyNumberFormat="1" applyFont="1" applyFill="1" applyBorder="1" applyAlignment="1">
      <alignment vertical="center"/>
    </xf>
    <xf numFmtId="0" fontId="17" fillId="0" borderId="13" xfId="0" applyFont="1" applyFill="1" applyBorder="1" applyAlignment="1">
      <alignment vertical="center" wrapText="1"/>
    </xf>
    <xf numFmtId="4" fontId="17" fillId="0" borderId="8" xfId="0" applyNumberFormat="1" applyFont="1" applyFill="1" applyBorder="1" applyAlignment="1">
      <alignment vertical="center"/>
    </xf>
    <xf numFmtId="4" fontId="17" fillId="0" borderId="34" xfId="0" applyNumberFormat="1" applyFont="1" applyFill="1" applyBorder="1" applyAlignment="1">
      <alignment vertical="center"/>
    </xf>
    <xf numFmtId="0" fontId="17" fillId="0" borderId="14" xfId="0" applyFont="1" applyFill="1" applyBorder="1" applyAlignment="1">
      <alignment vertical="center"/>
    </xf>
    <xf numFmtId="0" fontId="17" fillId="0" borderId="14" xfId="0" applyFont="1" applyFill="1" applyBorder="1" applyAlignment="1">
      <alignment horizontal="center" vertical="center"/>
    </xf>
    <xf numFmtId="4" fontId="17" fillId="0" borderId="9" xfId="0" applyNumberFormat="1" applyFont="1" applyFill="1" applyBorder="1" applyAlignment="1">
      <alignment horizontal="right" vertical="center"/>
    </xf>
    <xf numFmtId="4" fontId="17" fillId="0" borderId="16" xfId="0" applyNumberFormat="1" applyFont="1" applyFill="1" applyBorder="1" applyAlignment="1">
      <alignment horizontal="right" vertical="center"/>
    </xf>
    <xf numFmtId="4" fontId="17" fillId="0" borderId="28" xfId="0" applyNumberFormat="1" applyFont="1" applyFill="1" applyBorder="1" applyAlignment="1">
      <alignment vertical="center"/>
    </xf>
    <xf numFmtId="4" fontId="17" fillId="0" borderId="7" xfId="0" applyNumberFormat="1" applyFont="1" applyFill="1" applyBorder="1" applyAlignment="1">
      <alignment vertical="center"/>
    </xf>
    <xf numFmtId="4" fontId="17" fillId="0" borderId="4" xfId="0" applyNumberFormat="1" applyFont="1" applyFill="1" applyBorder="1" applyAlignment="1">
      <alignment vertical="center"/>
    </xf>
    <xf numFmtId="4" fontId="17" fillId="0" borderId="3" xfId="0" applyNumberFormat="1" applyFont="1" applyFill="1" applyBorder="1" applyAlignment="1">
      <alignment horizontal="right" vertical="center"/>
    </xf>
    <xf numFmtId="4" fontId="17" fillId="0" borderId="1" xfId="0" applyNumberFormat="1" applyFont="1" applyFill="1" applyBorder="1" applyAlignment="1">
      <alignment horizontal="right" vertical="center"/>
    </xf>
    <xf numFmtId="4" fontId="17" fillId="0" borderId="3" xfId="0" applyNumberFormat="1" applyFont="1" applyFill="1" applyBorder="1" applyAlignment="1">
      <alignment vertical="center"/>
    </xf>
    <xf numFmtId="4" fontId="17" fillId="0" borderId="7" xfId="0" applyNumberFormat="1" applyFont="1" applyFill="1" applyBorder="1" applyAlignment="1">
      <alignment horizontal="right" vertical="center"/>
    </xf>
    <xf numFmtId="4" fontId="17" fillId="0" borderId="36" xfId="0" applyNumberFormat="1" applyFont="1" applyFill="1" applyBorder="1" applyAlignment="1">
      <alignment horizontal="right" vertical="center"/>
    </xf>
    <xf numFmtId="4" fontId="17" fillId="0" borderId="33" xfId="0" applyNumberFormat="1" applyFont="1" applyFill="1" applyBorder="1" applyAlignment="1">
      <alignment vertical="center"/>
    </xf>
    <xf numFmtId="4" fontId="17" fillId="0" borderId="36" xfId="0" applyNumberFormat="1" applyFont="1" applyFill="1" applyBorder="1" applyAlignment="1">
      <alignment vertical="center"/>
    </xf>
    <xf numFmtId="4" fontId="17" fillId="0" borderId="2" xfId="0" applyNumberFormat="1" applyFont="1" applyFill="1" applyBorder="1" applyAlignment="1">
      <alignment horizontal="right" vertical="center"/>
    </xf>
    <xf numFmtId="0" fontId="17" fillId="0" borderId="10" xfId="0" applyFont="1" applyFill="1" applyBorder="1" applyAlignment="1">
      <alignment vertical="center" wrapText="1"/>
    </xf>
    <xf numFmtId="2" fontId="1" fillId="0" borderId="0" xfId="0" applyNumberFormat="1" applyFont="1" applyFill="1" applyAlignment="1">
      <alignment vertical="center"/>
    </xf>
    <xf numFmtId="4" fontId="17" fillId="0" borderId="18" xfId="0" applyNumberFormat="1" applyFont="1" applyFill="1" applyBorder="1" applyAlignment="1">
      <alignment vertical="center"/>
    </xf>
    <xf numFmtId="4" fontId="17" fillId="0" borderId="17" xfId="0" applyNumberFormat="1" applyFont="1" applyFill="1" applyBorder="1" applyAlignment="1">
      <alignment vertical="center"/>
    </xf>
    <xf numFmtId="0" fontId="17" fillId="0" borderId="12" xfId="0" applyFont="1" applyFill="1" applyBorder="1" applyAlignment="1">
      <alignment vertical="center"/>
    </xf>
    <xf numFmtId="0" fontId="17" fillId="0" borderId="12" xfId="0" applyFont="1" applyFill="1" applyBorder="1" applyAlignment="1">
      <alignment horizontal="center" vertical="center"/>
    </xf>
    <xf numFmtId="2" fontId="13" fillId="0" borderId="0" xfId="0" applyNumberFormat="1" applyFont="1" applyFill="1" applyAlignment="1">
      <alignment vertical="center"/>
    </xf>
    <xf numFmtId="0" fontId="17" fillId="0" borderId="13" xfId="0" applyFont="1" applyFill="1" applyBorder="1" applyAlignment="1">
      <alignment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vertical="center"/>
    </xf>
    <xf numFmtId="0" fontId="17" fillId="0" borderId="10" xfId="0" applyFont="1" applyFill="1" applyBorder="1" applyAlignment="1">
      <alignment horizontal="center" vertical="center"/>
    </xf>
    <xf numFmtId="10" fontId="13" fillId="0" borderId="0" xfId="0" applyNumberFormat="1" applyFont="1" applyFill="1" applyAlignment="1">
      <alignment vertical="center"/>
    </xf>
    <xf numFmtId="0" fontId="17" fillId="0" borderId="26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/>
    </xf>
    <xf numFmtId="16" fontId="17" fillId="0" borderId="27" xfId="0" quotePrefix="1" applyNumberFormat="1" applyFont="1" applyFill="1" applyBorder="1" applyAlignment="1">
      <alignment horizontal="center" vertical="center"/>
    </xf>
    <xf numFmtId="16" fontId="17" fillId="0" borderId="10" xfId="0" quotePrefix="1" applyNumberFormat="1" applyFont="1" applyFill="1" applyBorder="1" applyAlignment="1">
      <alignment horizontal="center" vertical="center"/>
    </xf>
    <xf numFmtId="0" fontId="17" fillId="0" borderId="27" xfId="0" quotePrefix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wrapText="1"/>
    </xf>
    <xf numFmtId="0" fontId="11" fillId="0" borderId="19" xfId="0" applyFont="1" applyFill="1" applyBorder="1" applyAlignment="1">
      <alignment horizontal="center"/>
    </xf>
    <xf numFmtId="0" fontId="11" fillId="0" borderId="20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/>
    </xf>
    <xf numFmtId="0" fontId="11" fillId="0" borderId="21" xfId="0" applyFont="1" applyFill="1" applyBorder="1" applyAlignment="1">
      <alignment horizont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E5FFE5"/>
      <color rgb="FFF3FFF3"/>
      <color rgb="FFD9FFD9"/>
      <color rgb="FF008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BCC92-33C6-48B9-8B7E-E29910DC19ED}">
  <sheetPr>
    <tabColor rgb="FFFF0000"/>
    <pageSetUpPr fitToPage="1"/>
  </sheetPr>
  <dimension ref="A1:X30"/>
  <sheetViews>
    <sheetView tabSelected="1" view="pageBreakPreview" zoomScale="85" zoomScaleNormal="100" zoomScaleSheetLayoutView="85" workbookViewId="0">
      <pane ySplit="4" topLeftCell="A5" activePane="bottomLeft" state="frozen"/>
      <selection pane="bottomLeft" activeCell="D9" sqref="D9"/>
    </sheetView>
  </sheetViews>
  <sheetFormatPr defaultColWidth="9.109375" defaultRowHeight="13.8" x14ac:dyDescent="0.25"/>
  <cols>
    <col min="1" max="1" width="46.5546875" style="29" customWidth="1"/>
    <col min="2" max="4" width="13.88671875" style="30" customWidth="1"/>
    <col min="5" max="5" width="15" style="25" customWidth="1"/>
    <col min="6" max="10" width="15" style="31" customWidth="1"/>
    <col min="11" max="11" width="16.88671875" style="32" customWidth="1"/>
    <col min="12" max="12" width="9.109375" style="32" customWidth="1"/>
    <col min="13" max="20" width="9.109375" style="29" customWidth="1"/>
    <col min="21" max="21" width="12.5546875" style="33" customWidth="1"/>
    <col min="22" max="16384" width="9.109375" style="29"/>
  </cols>
  <sheetData>
    <row r="1" spans="1:24" s="27" customFormat="1" ht="17.399999999999999" x14ac:dyDescent="0.3">
      <c r="A1" s="124" t="s">
        <v>45</v>
      </c>
      <c r="B1" s="124"/>
      <c r="C1" s="124"/>
      <c r="D1" s="124"/>
      <c r="E1" s="124"/>
      <c r="F1" s="124"/>
      <c r="G1" s="124"/>
      <c r="H1" s="124"/>
      <c r="I1" s="124"/>
      <c r="J1" s="124"/>
      <c r="K1" s="26"/>
      <c r="L1" s="26"/>
      <c r="U1" s="28"/>
    </row>
    <row r="2" spans="1:24" ht="14.4" thickBot="1" x14ac:dyDescent="0.3"/>
    <row r="3" spans="1:24" ht="16.2" thickBot="1" x14ac:dyDescent="0.35">
      <c r="A3" s="109" t="s">
        <v>2</v>
      </c>
      <c r="B3" s="111" t="s">
        <v>44</v>
      </c>
      <c r="C3" s="111" t="s">
        <v>54</v>
      </c>
      <c r="D3" s="111" t="s">
        <v>50</v>
      </c>
      <c r="E3" s="113" t="s">
        <v>46</v>
      </c>
      <c r="F3" s="113"/>
      <c r="G3" s="102" t="s">
        <v>47</v>
      </c>
      <c r="H3" s="103"/>
      <c r="I3" s="102" t="s">
        <v>48</v>
      </c>
      <c r="J3" s="114"/>
    </row>
    <row r="4" spans="1:24" ht="16.2" thickBot="1" x14ac:dyDescent="0.3">
      <c r="A4" s="110"/>
      <c r="B4" s="112"/>
      <c r="C4" s="112"/>
      <c r="D4" s="112"/>
      <c r="E4" s="34" t="s">
        <v>0</v>
      </c>
      <c r="F4" s="34" t="s">
        <v>1</v>
      </c>
      <c r="G4" s="34" t="s">
        <v>0</v>
      </c>
      <c r="H4" s="35" t="s">
        <v>1</v>
      </c>
      <c r="I4" s="34" t="s">
        <v>0</v>
      </c>
      <c r="J4" s="34" t="s">
        <v>1</v>
      </c>
      <c r="K4" s="36"/>
    </row>
    <row r="5" spans="1:24" s="32" customFormat="1" ht="26.4" customHeight="1" x14ac:dyDescent="0.3">
      <c r="A5" s="81" t="s">
        <v>64</v>
      </c>
      <c r="B5" s="53" t="s">
        <v>11</v>
      </c>
      <c r="C5" s="53" t="s">
        <v>55</v>
      </c>
      <c r="D5" s="53" t="s">
        <v>55</v>
      </c>
      <c r="E5" s="54">
        <f>ROUNDDOWN(F5/1.2,2)</f>
        <v>54.66</v>
      </c>
      <c r="F5" s="55">
        <v>65.599999999999994</v>
      </c>
      <c r="G5" s="56">
        <f>ROUNDDOWN(H5/1.2,2)</f>
        <v>58.76</v>
      </c>
      <c r="H5" s="55">
        <v>70.52</v>
      </c>
      <c r="I5" s="57">
        <f>J5/1.2</f>
        <v>63.175000000000004</v>
      </c>
      <c r="J5" s="55">
        <v>75.81</v>
      </c>
      <c r="K5" s="37"/>
      <c r="L5" s="38"/>
      <c r="M5" s="39"/>
      <c r="N5" s="40"/>
      <c r="U5" s="41"/>
    </row>
    <row r="6" spans="1:24" s="32" customFormat="1" ht="26.4" customHeight="1" x14ac:dyDescent="0.3">
      <c r="A6" s="63" t="s">
        <v>7</v>
      </c>
      <c r="B6" s="58" t="s">
        <v>11</v>
      </c>
      <c r="C6" s="58" t="s">
        <v>55</v>
      </c>
      <c r="D6" s="58" t="s">
        <v>55</v>
      </c>
      <c r="E6" s="59">
        <v>94.23</v>
      </c>
      <c r="F6" s="60">
        <v>113.08</v>
      </c>
      <c r="G6" s="59">
        <v>127.96</v>
      </c>
      <c r="H6" s="61">
        <v>153.55000000000001</v>
      </c>
      <c r="I6" s="62">
        <v>142.66</v>
      </c>
      <c r="J6" s="60">
        <f>I6*1.2</f>
        <v>171.19199999999998</v>
      </c>
      <c r="K6" s="41"/>
      <c r="U6" s="41"/>
      <c r="X6" s="82"/>
    </row>
    <row r="7" spans="1:24" s="32" customFormat="1" ht="26.4" customHeight="1" x14ac:dyDescent="0.3">
      <c r="A7" s="63" t="s">
        <v>8</v>
      </c>
      <c r="B7" s="58" t="s">
        <v>11</v>
      </c>
      <c r="C7" s="58" t="s">
        <v>55</v>
      </c>
      <c r="D7" s="58" t="s">
        <v>55</v>
      </c>
      <c r="E7" s="64">
        <v>87.88</v>
      </c>
      <c r="F7" s="65">
        <v>105.46</v>
      </c>
      <c r="G7" s="62">
        <v>119.15</v>
      </c>
      <c r="H7" s="61">
        <v>142.97999999999999</v>
      </c>
      <c r="I7" s="62">
        <v>132.91999999999999</v>
      </c>
      <c r="J7" s="60">
        <f>I7*1.2</f>
        <v>159.50399999999999</v>
      </c>
      <c r="K7" s="41"/>
      <c r="U7" s="41"/>
    </row>
    <row r="8" spans="1:24" s="42" customFormat="1" ht="26.4" customHeight="1" x14ac:dyDescent="0.3">
      <c r="A8" s="66" t="s">
        <v>6</v>
      </c>
      <c r="B8" s="67" t="s">
        <v>12</v>
      </c>
      <c r="C8" s="67" t="s">
        <v>55</v>
      </c>
      <c r="D8" s="67" t="s">
        <v>55</v>
      </c>
      <c r="E8" s="68">
        <f>ROUNDDOWN(F8/1.2,2)</f>
        <v>969.8</v>
      </c>
      <c r="F8" s="60">
        <v>1163.77</v>
      </c>
      <c r="G8" s="69">
        <f>ROUNDDOWN(H8/1.2,2)</f>
        <v>1091.03</v>
      </c>
      <c r="H8" s="60">
        <v>1309.24</v>
      </c>
      <c r="I8" s="62">
        <f>J8/1.2</f>
        <v>1167.4083333333335</v>
      </c>
      <c r="J8" s="60">
        <v>1400.89</v>
      </c>
      <c r="L8" s="43"/>
      <c r="U8" s="41"/>
    </row>
    <row r="9" spans="1:24" s="42" customFormat="1" ht="26.4" customHeight="1" thickBot="1" x14ac:dyDescent="0.35">
      <c r="A9" s="66" t="s">
        <v>49</v>
      </c>
      <c r="B9" s="67" t="s">
        <v>12</v>
      </c>
      <c r="C9" s="67" t="s">
        <v>55</v>
      </c>
      <c r="D9" s="67" t="s">
        <v>55</v>
      </c>
      <c r="E9" s="83">
        <v>1295.5</v>
      </c>
      <c r="F9" s="84">
        <v>1554.6</v>
      </c>
      <c r="G9" s="69">
        <v>1797.56</v>
      </c>
      <c r="H9" s="70">
        <v>2157.0700000000002</v>
      </c>
      <c r="I9" s="71">
        <v>1988.28</v>
      </c>
      <c r="J9" s="72">
        <f>I9*1.2</f>
        <v>2385.9359999999997</v>
      </c>
      <c r="U9" s="41"/>
    </row>
    <row r="10" spans="1:24" s="42" customFormat="1" ht="18.899999999999999" customHeight="1" thickBot="1" x14ac:dyDescent="0.35">
      <c r="A10" s="104" t="s">
        <v>9</v>
      </c>
      <c r="B10" s="105"/>
      <c r="C10" s="105"/>
      <c r="D10" s="105"/>
      <c r="E10" s="105"/>
      <c r="F10" s="105"/>
      <c r="G10" s="105"/>
      <c r="H10" s="105"/>
      <c r="I10" s="106"/>
      <c r="J10" s="107"/>
      <c r="K10" s="44"/>
      <c r="U10" s="41"/>
    </row>
    <row r="11" spans="1:24" s="42" customFormat="1" ht="26.4" customHeight="1" x14ac:dyDescent="0.3">
      <c r="A11" s="85" t="s">
        <v>74</v>
      </c>
      <c r="B11" s="86" t="s">
        <v>12</v>
      </c>
      <c r="C11" s="95" t="s">
        <v>56</v>
      </c>
      <c r="D11" s="95">
        <v>1</v>
      </c>
      <c r="E11" s="73">
        <f>ROUNDDOWN(F11/1.2,2)</f>
        <v>564.89</v>
      </c>
      <c r="F11" s="61">
        <v>677.87</v>
      </c>
      <c r="G11" s="73">
        <f t="shared" ref="G11:G19" si="0">ROUNDDOWN(H11/1.2,2)</f>
        <v>635.5</v>
      </c>
      <c r="H11" s="61">
        <v>762.6</v>
      </c>
      <c r="I11" s="57">
        <f>J11/1.2</f>
        <v>679.98333333333335</v>
      </c>
      <c r="J11" s="55">
        <v>815.98</v>
      </c>
      <c r="K11" s="45"/>
      <c r="L11" s="43"/>
      <c r="U11" s="41"/>
      <c r="V11" s="87"/>
      <c r="X11" s="87"/>
    </row>
    <row r="12" spans="1:24" s="42" customFormat="1" ht="26.4" customHeight="1" x14ac:dyDescent="0.3">
      <c r="A12" s="88" t="s">
        <v>63</v>
      </c>
      <c r="B12" s="89" t="s">
        <v>12</v>
      </c>
      <c r="C12" s="96" t="s">
        <v>57</v>
      </c>
      <c r="D12" s="96">
        <v>2</v>
      </c>
      <c r="E12" s="74">
        <f t="shared" ref="E12:E19" si="1">ROUNDDOWN(F12/1.2,2)</f>
        <v>376.03</v>
      </c>
      <c r="F12" s="60">
        <v>451.24</v>
      </c>
      <c r="G12" s="73">
        <f t="shared" si="0"/>
        <v>423.03</v>
      </c>
      <c r="H12" s="61">
        <v>507.64</v>
      </c>
      <c r="I12" s="75">
        <f t="shared" ref="I12:I19" si="2">J12/1.2</f>
        <v>452.64166666666665</v>
      </c>
      <c r="J12" s="60">
        <v>543.16999999999996</v>
      </c>
      <c r="K12" s="44"/>
      <c r="L12" s="43"/>
      <c r="U12" s="41"/>
      <c r="V12" s="87"/>
      <c r="X12" s="87"/>
    </row>
    <row r="13" spans="1:24" s="42" customFormat="1" ht="26.4" customHeight="1" x14ac:dyDescent="0.3">
      <c r="A13" s="88" t="s">
        <v>63</v>
      </c>
      <c r="B13" s="89" t="s">
        <v>12</v>
      </c>
      <c r="C13" s="96" t="s">
        <v>58</v>
      </c>
      <c r="D13" s="98" t="s">
        <v>51</v>
      </c>
      <c r="E13" s="74">
        <f t="shared" si="1"/>
        <v>682.2</v>
      </c>
      <c r="F13" s="60">
        <v>818.64</v>
      </c>
      <c r="G13" s="73">
        <f t="shared" si="0"/>
        <v>767.47</v>
      </c>
      <c r="H13" s="61">
        <v>920.97</v>
      </c>
      <c r="I13" s="75">
        <f t="shared" si="2"/>
        <v>821.2</v>
      </c>
      <c r="J13" s="60">
        <v>985.44</v>
      </c>
      <c r="K13" s="44"/>
      <c r="L13" s="43"/>
      <c r="N13" s="87"/>
      <c r="U13" s="41"/>
      <c r="X13" s="87"/>
    </row>
    <row r="14" spans="1:24" s="42" customFormat="1" ht="26.4" customHeight="1" x14ac:dyDescent="0.3">
      <c r="A14" s="88" t="s">
        <v>63</v>
      </c>
      <c r="B14" s="89" t="s">
        <v>12</v>
      </c>
      <c r="C14" s="96" t="s">
        <v>59</v>
      </c>
      <c r="D14" s="98" t="s">
        <v>52</v>
      </c>
      <c r="E14" s="74">
        <f t="shared" si="1"/>
        <v>1040.3499999999999</v>
      </c>
      <c r="F14" s="60">
        <v>1248.42</v>
      </c>
      <c r="G14" s="73">
        <f t="shared" si="0"/>
        <v>1170.3900000000001</v>
      </c>
      <c r="H14" s="61">
        <v>1404.47</v>
      </c>
      <c r="I14" s="75">
        <f t="shared" si="2"/>
        <v>1252.3166666666666</v>
      </c>
      <c r="J14" s="60">
        <v>1502.78</v>
      </c>
      <c r="K14" s="44"/>
      <c r="L14" s="43"/>
      <c r="U14" s="41"/>
    </row>
    <row r="15" spans="1:24" s="42" customFormat="1" ht="26.4" customHeight="1" x14ac:dyDescent="0.3">
      <c r="A15" s="88" t="s">
        <v>63</v>
      </c>
      <c r="B15" s="89" t="s">
        <v>12</v>
      </c>
      <c r="C15" s="96" t="s">
        <v>60</v>
      </c>
      <c r="D15" s="96">
        <v>10</v>
      </c>
      <c r="E15" s="74">
        <f t="shared" si="1"/>
        <v>1044.7</v>
      </c>
      <c r="F15" s="60">
        <v>1253.6500000000001</v>
      </c>
      <c r="G15" s="73">
        <f t="shared" si="0"/>
        <v>1175.3</v>
      </c>
      <c r="H15" s="61">
        <v>1410.36</v>
      </c>
      <c r="I15" s="75">
        <f t="shared" si="2"/>
        <v>1257.575</v>
      </c>
      <c r="J15" s="60">
        <v>1509.09</v>
      </c>
      <c r="K15" s="44"/>
      <c r="L15" s="43"/>
      <c r="U15" s="41"/>
    </row>
    <row r="16" spans="1:24" s="42" customFormat="1" ht="26.4" customHeight="1" x14ac:dyDescent="0.3">
      <c r="A16" s="88" t="s">
        <v>63</v>
      </c>
      <c r="B16" s="89" t="s">
        <v>12</v>
      </c>
      <c r="C16" s="96" t="s">
        <v>61</v>
      </c>
      <c r="D16" s="96">
        <v>11</v>
      </c>
      <c r="E16" s="74">
        <f t="shared" si="1"/>
        <v>1062.49</v>
      </c>
      <c r="F16" s="60">
        <v>1274.99</v>
      </c>
      <c r="G16" s="73">
        <f t="shared" si="0"/>
        <v>1195.3</v>
      </c>
      <c r="H16" s="61">
        <v>1434.36</v>
      </c>
      <c r="I16" s="75">
        <f t="shared" si="2"/>
        <v>1278.9750000000001</v>
      </c>
      <c r="J16" s="60">
        <v>1534.77</v>
      </c>
      <c r="K16" s="44"/>
      <c r="L16" s="43"/>
      <c r="U16" s="41"/>
    </row>
    <row r="17" spans="1:24" s="42" customFormat="1" ht="26.4" customHeight="1" x14ac:dyDescent="0.3">
      <c r="A17" s="88" t="s">
        <v>63</v>
      </c>
      <c r="B17" s="89" t="s">
        <v>12</v>
      </c>
      <c r="C17" s="96" t="s">
        <v>62</v>
      </c>
      <c r="D17" s="96">
        <v>12</v>
      </c>
      <c r="E17" s="74">
        <f t="shared" si="1"/>
        <v>928.2</v>
      </c>
      <c r="F17" s="60">
        <v>1113.8399999999999</v>
      </c>
      <c r="G17" s="73">
        <f t="shared" si="0"/>
        <v>1044.22</v>
      </c>
      <c r="H17" s="61">
        <v>1253.07</v>
      </c>
      <c r="I17" s="75">
        <f t="shared" si="2"/>
        <v>1117.3166666666666</v>
      </c>
      <c r="J17" s="60">
        <v>1340.78</v>
      </c>
      <c r="K17" s="44"/>
      <c r="L17" s="43"/>
      <c r="U17" s="41"/>
    </row>
    <row r="18" spans="1:24" s="42" customFormat="1" ht="26.4" customHeight="1" x14ac:dyDescent="0.3">
      <c r="A18" s="88" t="s">
        <v>63</v>
      </c>
      <c r="B18" s="89" t="s">
        <v>12</v>
      </c>
      <c r="C18" s="96" t="s">
        <v>61</v>
      </c>
      <c r="D18" s="96">
        <v>14</v>
      </c>
      <c r="E18" s="74">
        <f t="shared" si="1"/>
        <v>1062.49</v>
      </c>
      <c r="F18" s="60">
        <v>1274.99</v>
      </c>
      <c r="G18" s="73">
        <f t="shared" si="0"/>
        <v>1195.3</v>
      </c>
      <c r="H18" s="61">
        <v>1434.36</v>
      </c>
      <c r="I18" s="75">
        <f t="shared" si="2"/>
        <v>1278.9750000000001</v>
      </c>
      <c r="J18" s="60">
        <v>1534.77</v>
      </c>
      <c r="K18" s="44"/>
      <c r="L18" s="43"/>
      <c r="U18" s="41"/>
    </row>
    <row r="19" spans="1:24" s="42" customFormat="1" ht="26.4" customHeight="1" thickBot="1" x14ac:dyDescent="0.35">
      <c r="A19" s="90" t="s">
        <v>63</v>
      </c>
      <c r="B19" s="91" t="s">
        <v>12</v>
      </c>
      <c r="C19" s="91" t="s">
        <v>61</v>
      </c>
      <c r="D19" s="97" t="s">
        <v>53</v>
      </c>
      <c r="E19" s="76">
        <f t="shared" si="1"/>
        <v>1062.49</v>
      </c>
      <c r="F19" s="72">
        <v>1274.99</v>
      </c>
      <c r="G19" s="77">
        <f t="shared" si="0"/>
        <v>1195.3</v>
      </c>
      <c r="H19" s="78">
        <f>H18</f>
        <v>1434.36</v>
      </c>
      <c r="I19" s="79">
        <f t="shared" si="2"/>
        <v>1278.9750000000001</v>
      </c>
      <c r="J19" s="72">
        <v>1534.77</v>
      </c>
      <c r="K19" s="44"/>
      <c r="L19" s="43"/>
      <c r="U19" s="41"/>
    </row>
    <row r="20" spans="1:24" s="42" customFormat="1" ht="18.899999999999999" customHeight="1" thickBot="1" x14ac:dyDescent="0.35">
      <c r="A20" s="108" t="s">
        <v>10</v>
      </c>
      <c r="B20" s="106"/>
      <c r="C20" s="106"/>
      <c r="D20" s="106"/>
      <c r="E20" s="106"/>
      <c r="F20" s="106"/>
      <c r="G20" s="106"/>
      <c r="H20" s="106"/>
      <c r="I20" s="106"/>
      <c r="J20" s="107"/>
      <c r="K20" s="44"/>
      <c r="L20" s="43"/>
      <c r="U20" s="41"/>
    </row>
    <row r="21" spans="1:24" s="42" customFormat="1" ht="26.4" customHeight="1" x14ac:dyDescent="0.3">
      <c r="A21" s="92" t="s">
        <v>63</v>
      </c>
      <c r="B21" s="93" t="s">
        <v>12</v>
      </c>
      <c r="C21" s="93" t="s">
        <v>68</v>
      </c>
      <c r="D21" s="99" t="s">
        <v>65</v>
      </c>
      <c r="E21" s="56">
        <f t="shared" ref="E21:E26" si="3">ROUNDDOWN(F21/1.2,2)</f>
        <v>931.65</v>
      </c>
      <c r="F21" s="55">
        <v>1117.99</v>
      </c>
      <c r="G21" s="56">
        <f t="shared" ref="G21:G26" si="4">ROUNDDOWN(H21/1.2,2)</f>
        <v>1048.1099999999999</v>
      </c>
      <c r="H21" s="55">
        <v>1257.74</v>
      </c>
      <c r="I21" s="57">
        <f>J21/1.2</f>
        <v>1121.4833333333333</v>
      </c>
      <c r="J21" s="55">
        <v>1345.78</v>
      </c>
      <c r="K21" s="44"/>
      <c r="L21" s="43"/>
      <c r="U21" s="41"/>
      <c r="V21" s="87"/>
      <c r="X21" s="87"/>
    </row>
    <row r="22" spans="1:24" s="42" customFormat="1" ht="26.4" customHeight="1" x14ac:dyDescent="0.3">
      <c r="A22" s="88" t="s">
        <v>63</v>
      </c>
      <c r="B22" s="89" t="s">
        <v>12</v>
      </c>
      <c r="C22" s="89" t="s">
        <v>70</v>
      </c>
      <c r="D22" s="100" t="s">
        <v>66</v>
      </c>
      <c r="E22" s="74">
        <f t="shared" si="3"/>
        <v>971.54</v>
      </c>
      <c r="F22" s="60">
        <v>1165.8499999999999</v>
      </c>
      <c r="G22" s="74">
        <f t="shared" si="4"/>
        <v>1092.98</v>
      </c>
      <c r="H22" s="61">
        <v>1311.58</v>
      </c>
      <c r="I22" s="62">
        <f t="shared" ref="I22:I27" si="5">J22/1.2</f>
        <v>1169.4916666666668</v>
      </c>
      <c r="J22" s="60">
        <v>1403.39</v>
      </c>
      <c r="K22" s="44"/>
      <c r="L22" s="43"/>
      <c r="U22" s="41"/>
    </row>
    <row r="23" spans="1:24" s="42" customFormat="1" ht="26.4" customHeight="1" x14ac:dyDescent="0.3">
      <c r="A23" s="88" t="s">
        <v>63</v>
      </c>
      <c r="B23" s="89" t="s">
        <v>12</v>
      </c>
      <c r="C23" s="89" t="s">
        <v>69</v>
      </c>
      <c r="D23" s="96">
        <v>8</v>
      </c>
      <c r="E23" s="74">
        <v>1295.5</v>
      </c>
      <c r="F23" s="80">
        <v>1554.6</v>
      </c>
      <c r="G23" s="74">
        <v>1797.56</v>
      </c>
      <c r="H23" s="61">
        <v>2157.0700000000002</v>
      </c>
      <c r="I23" s="62">
        <f t="shared" si="5"/>
        <v>1988.2799999999997</v>
      </c>
      <c r="J23" s="60">
        <v>2385.9359999999997</v>
      </c>
      <c r="K23" s="44"/>
      <c r="L23" s="43"/>
      <c r="U23" s="94"/>
    </row>
    <row r="24" spans="1:24" s="42" customFormat="1" ht="26.4" customHeight="1" x14ac:dyDescent="0.3">
      <c r="A24" s="88" t="s">
        <v>63</v>
      </c>
      <c r="B24" s="89" t="s">
        <v>12</v>
      </c>
      <c r="C24" s="89" t="s">
        <v>60</v>
      </c>
      <c r="D24" s="96">
        <v>9</v>
      </c>
      <c r="E24" s="74">
        <f t="shared" si="3"/>
        <v>1044.7</v>
      </c>
      <c r="F24" s="60">
        <v>1253.6500000000001</v>
      </c>
      <c r="G24" s="74">
        <f t="shared" si="4"/>
        <v>1175.3</v>
      </c>
      <c r="H24" s="61">
        <v>1410.36</v>
      </c>
      <c r="I24" s="62">
        <f t="shared" si="5"/>
        <v>1257.575</v>
      </c>
      <c r="J24" s="60">
        <v>1509.09</v>
      </c>
      <c r="K24" s="44"/>
      <c r="L24" s="43"/>
      <c r="U24" s="41"/>
    </row>
    <row r="25" spans="1:24" s="42" customFormat="1" ht="26.4" customHeight="1" x14ac:dyDescent="0.3">
      <c r="A25" s="88" t="s">
        <v>63</v>
      </c>
      <c r="B25" s="89" t="s">
        <v>12</v>
      </c>
      <c r="C25" s="89" t="s">
        <v>71</v>
      </c>
      <c r="D25" s="96">
        <v>10</v>
      </c>
      <c r="E25" s="74">
        <f t="shared" si="3"/>
        <v>1036.04</v>
      </c>
      <c r="F25" s="60">
        <v>1243.25</v>
      </c>
      <c r="G25" s="74">
        <f t="shared" si="4"/>
        <v>1165.55</v>
      </c>
      <c r="H25" s="61">
        <v>1398.66</v>
      </c>
      <c r="I25" s="62">
        <f t="shared" si="5"/>
        <v>1247.1416666666667</v>
      </c>
      <c r="J25" s="60">
        <v>1496.57</v>
      </c>
      <c r="K25" s="46"/>
      <c r="L25" s="43"/>
      <c r="U25" s="41"/>
    </row>
    <row r="26" spans="1:24" s="42" customFormat="1" ht="26.4" customHeight="1" x14ac:dyDescent="0.3">
      <c r="A26" s="88" t="s">
        <v>63</v>
      </c>
      <c r="B26" s="89" t="s">
        <v>12</v>
      </c>
      <c r="C26" s="89" t="s">
        <v>72</v>
      </c>
      <c r="D26" s="96">
        <v>11</v>
      </c>
      <c r="E26" s="74">
        <f t="shared" si="3"/>
        <v>1053.51</v>
      </c>
      <c r="F26" s="60">
        <v>1264.22</v>
      </c>
      <c r="G26" s="74">
        <f t="shared" si="4"/>
        <v>1185.2</v>
      </c>
      <c r="H26" s="61">
        <v>1422.25</v>
      </c>
      <c r="I26" s="62">
        <f t="shared" si="5"/>
        <v>1268.1666666666667</v>
      </c>
      <c r="J26" s="60">
        <v>1521.8</v>
      </c>
      <c r="K26" s="44"/>
      <c r="L26" s="43"/>
      <c r="U26" s="41"/>
    </row>
    <row r="27" spans="1:24" s="42" customFormat="1" ht="26.4" customHeight="1" thickBot="1" x14ac:dyDescent="0.35">
      <c r="A27" s="90" t="s">
        <v>63</v>
      </c>
      <c r="B27" s="91" t="s">
        <v>12</v>
      </c>
      <c r="C27" s="91" t="s">
        <v>61</v>
      </c>
      <c r="D27" s="97" t="s">
        <v>67</v>
      </c>
      <c r="E27" s="76">
        <f>ROUNDDOWN(F27/1.2,2)</f>
        <v>1062.49</v>
      </c>
      <c r="F27" s="72">
        <v>1274.99</v>
      </c>
      <c r="G27" s="76">
        <f>ROUNDDOWN(H27/1.2,2)</f>
        <v>1195.3</v>
      </c>
      <c r="H27" s="78">
        <v>1434.36</v>
      </c>
      <c r="I27" s="71">
        <f t="shared" si="5"/>
        <v>1278.9750000000001</v>
      </c>
      <c r="J27" s="72">
        <v>1534.77</v>
      </c>
      <c r="K27" s="44"/>
      <c r="L27" s="43"/>
      <c r="U27" s="41"/>
    </row>
    <row r="28" spans="1:24" s="51" customFormat="1" ht="15.6" x14ac:dyDescent="0.3">
      <c r="A28" s="47"/>
      <c r="B28" s="48"/>
      <c r="C28" s="48"/>
      <c r="D28" s="48"/>
      <c r="E28" s="49"/>
      <c r="F28" s="47"/>
      <c r="G28" s="47"/>
      <c r="H28" s="47"/>
      <c r="I28" s="47"/>
      <c r="J28" s="47"/>
      <c r="K28" s="50"/>
      <c r="L28" s="50"/>
      <c r="U28" s="52"/>
    </row>
    <row r="29" spans="1:24" x14ac:dyDescent="0.25">
      <c r="A29" s="101" t="s">
        <v>73</v>
      </c>
      <c r="B29" s="101"/>
      <c r="C29" s="101"/>
      <c r="D29" s="101"/>
      <c r="E29" s="101"/>
      <c r="F29" s="101"/>
      <c r="G29" s="101"/>
      <c r="H29" s="101"/>
      <c r="I29" s="101"/>
      <c r="J29" s="101"/>
    </row>
    <row r="30" spans="1:24" x14ac:dyDescent="0.25">
      <c r="A30" s="101"/>
      <c r="B30" s="101"/>
      <c r="C30" s="101"/>
      <c r="D30" s="101"/>
      <c r="E30" s="101"/>
      <c r="F30" s="101"/>
      <c r="G30" s="101"/>
      <c r="H30" s="101"/>
      <c r="I30" s="101"/>
      <c r="J30" s="101"/>
    </row>
  </sheetData>
  <mergeCells count="11">
    <mergeCell ref="A1:J1"/>
    <mergeCell ref="A29:J30"/>
    <mergeCell ref="G3:H3"/>
    <mergeCell ref="A10:J10"/>
    <mergeCell ref="A20:J20"/>
    <mergeCell ref="A3:A4"/>
    <mergeCell ref="B3:B4"/>
    <mergeCell ref="E3:F3"/>
    <mergeCell ref="I3:J3"/>
    <mergeCell ref="D3:D4"/>
    <mergeCell ref="C3:C4"/>
  </mergeCells>
  <phoneticPr fontId="20" type="noConversion"/>
  <pageMargins left="0" right="0" top="0.74803149606299213" bottom="0.74803149606299213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2"/>
  <sheetViews>
    <sheetView view="pageBreakPreview" zoomScale="85" zoomScaleNormal="100" zoomScaleSheetLayoutView="85" workbookViewId="0">
      <selection activeCell="U19" sqref="U19"/>
    </sheetView>
  </sheetViews>
  <sheetFormatPr defaultRowHeight="14.4" x14ac:dyDescent="0.3"/>
  <cols>
    <col min="1" max="1" width="19.5546875" customWidth="1"/>
    <col min="2" max="2" width="33.44140625" customWidth="1"/>
    <col min="3" max="3" width="22" customWidth="1"/>
    <col min="4" max="4" width="11.6640625" customWidth="1"/>
    <col min="5" max="5" width="11.44140625" bestFit="1" customWidth="1"/>
    <col min="6" max="6" width="17.33203125" customWidth="1"/>
    <col min="7" max="7" width="18.109375" bestFit="1" customWidth="1"/>
    <col min="8" max="8" width="16.6640625" bestFit="1" customWidth="1"/>
  </cols>
  <sheetData>
    <row r="1" spans="1:10" s="1" customFormat="1" ht="28.8" x14ac:dyDescent="0.3">
      <c r="A1" s="7" t="s">
        <v>2</v>
      </c>
      <c r="B1" s="7" t="s">
        <v>18</v>
      </c>
      <c r="C1" s="7" t="s">
        <v>13</v>
      </c>
      <c r="D1" s="8" t="s">
        <v>17</v>
      </c>
      <c r="E1" s="8" t="s">
        <v>15</v>
      </c>
      <c r="F1" s="8" t="s">
        <v>40</v>
      </c>
      <c r="G1" s="8" t="s">
        <v>16</v>
      </c>
      <c r="H1" s="7" t="s">
        <v>14</v>
      </c>
    </row>
    <row r="2" spans="1:10" s="2" customFormat="1" ht="28.8" x14ac:dyDescent="0.3">
      <c r="A2" s="115" t="s">
        <v>3</v>
      </c>
      <c r="B2" s="4" t="s">
        <v>20</v>
      </c>
      <c r="C2" s="5">
        <v>5.9799999999999999E-2</v>
      </c>
      <c r="D2" s="11">
        <v>95.51</v>
      </c>
      <c r="E2" s="11">
        <v>79.59</v>
      </c>
      <c r="F2" s="11">
        <v>63.67</v>
      </c>
      <c r="G2" s="11">
        <v>53.05</v>
      </c>
      <c r="H2" s="11">
        <v>26.53</v>
      </c>
      <c r="I2" s="3">
        <f>G2+H2</f>
        <v>79.58</v>
      </c>
      <c r="J2" s="3">
        <f>E2-I2</f>
        <v>1.0000000000005116E-2</v>
      </c>
    </row>
    <row r="3" spans="1:10" s="2" customFormat="1" ht="28.8" x14ac:dyDescent="0.3">
      <c r="A3" s="115"/>
      <c r="B3" s="4" t="s">
        <v>19</v>
      </c>
      <c r="C3" s="5">
        <v>6.4699999999999994E-2</v>
      </c>
      <c r="D3" s="11">
        <v>102.52</v>
      </c>
      <c r="E3" s="11">
        <v>85.43</v>
      </c>
      <c r="F3" s="11">
        <v>63.67</v>
      </c>
      <c r="G3" s="11">
        <v>53.05</v>
      </c>
      <c r="H3" s="11">
        <v>32.380000000000003</v>
      </c>
      <c r="I3" s="3">
        <f t="shared" ref="I3:I22" si="0">G3+H3</f>
        <v>85.43</v>
      </c>
      <c r="J3" s="3">
        <f t="shared" ref="J3:J22" si="1">E3-I3</f>
        <v>0</v>
      </c>
    </row>
    <row r="4" spans="1:10" s="2" customFormat="1" ht="28.8" x14ac:dyDescent="0.3">
      <c r="A4" s="115"/>
      <c r="B4" s="4" t="s">
        <v>21</v>
      </c>
      <c r="C4" s="5">
        <v>5.4800000000000001E-2</v>
      </c>
      <c r="D4" s="11">
        <v>88.36</v>
      </c>
      <c r="E4" s="11">
        <v>73.63</v>
      </c>
      <c r="F4" s="11">
        <v>63.67</v>
      </c>
      <c r="G4" s="11">
        <v>53.05</v>
      </c>
      <c r="H4" s="11">
        <v>20.58</v>
      </c>
      <c r="I4" s="3">
        <f t="shared" si="0"/>
        <v>73.63</v>
      </c>
      <c r="J4" s="3">
        <f t="shared" si="1"/>
        <v>0</v>
      </c>
    </row>
    <row r="5" spans="1:10" s="2" customFormat="1" ht="28.8" x14ac:dyDescent="0.3">
      <c r="A5" s="115"/>
      <c r="B5" s="4" t="s">
        <v>22</v>
      </c>
      <c r="C5" s="5">
        <v>5.9799999999999999E-2</v>
      </c>
      <c r="D5" s="11">
        <v>95.51</v>
      </c>
      <c r="E5" s="11">
        <v>79.59</v>
      </c>
      <c r="F5" s="11">
        <v>63.67</v>
      </c>
      <c r="G5" s="11">
        <v>53.05</v>
      </c>
      <c r="H5" s="11">
        <v>26.53</v>
      </c>
      <c r="I5" s="3">
        <f t="shared" si="0"/>
        <v>79.58</v>
      </c>
      <c r="J5" s="3">
        <f t="shared" si="1"/>
        <v>1.0000000000005116E-2</v>
      </c>
    </row>
    <row r="6" spans="1:10" s="2" customFormat="1" ht="28.8" x14ac:dyDescent="0.3">
      <c r="A6" s="7" t="s">
        <v>2</v>
      </c>
      <c r="B6" s="7" t="s">
        <v>18</v>
      </c>
      <c r="C6" s="7" t="s">
        <v>23</v>
      </c>
      <c r="D6" s="8" t="s">
        <v>17</v>
      </c>
      <c r="E6" s="8" t="s">
        <v>15</v>
      </c>
      <c r="F6" s="8" t="s">
        <v>40</v>
      </c>
      <c r="G6" s="8" t="s">
        <v>16</v>
      </c>
      <c r="H6" s="7" t="s">
        <v>14</v>
      </c>
      <c r="I6" s="3"/>
      <c r="J6" s="3"/>
    </row>
    <row r="7" spans="1:10" s="2" customFormat="1" x14ac:dyDescent="0.3">
      <c r="A7" s="116" t="s">
        <v>5</v>
      </c>
      <c r="B7" s="5" t="s">
        <v>25</v>
      </c>
      <c r="C7" s="5">
        <v>4.4200000000000003E-2</v>
      </c>
      <c r="D7" s="11">
        <v>1430.61</v>
      </c>
      <c r="E7" s="11">
        <v>1192.17</v>
      </c>
      <c r="F7" s="11">
        <v>574.53</v>
      </c>
      <c r="G7" s="11">
        <v>478.77</v>
      </c>
      <c r="H7" s="11">
        <v>713.4</v>
      </c>
      <c r="I7" s="3">
        <f t="shared" si="0"/>
        <v>1192.17</v>
      </c>
      <c r="J7" s="3">
        <f t="shared" si="1"/>
        <v>0</v>
      </c>
    </row>
    <row r="8" spans="1:10" s="2" customFormat="1" x14ac:dyDescent="0.3">
      <c r="A8" s="117"/>
      <c r="B8" s="5" t="s">
        <v>26</v>
      </c>
      <c r="C8" s="5">
        <v>6.6400000000000001E-2</v>
      </c>
      <c r="D8" s="11">
        <v>1430.61</v>
      </c>
      <c r="E8" s="11">
        <v>1192.17</v>
      </c>
      <c r="F8" s="11">
        <v>382.45</v>
      </c>
      <c r="G8" s="11">
        <v>318.7</v>
      </c>
      <c r="H8" s="11">
        <v>873.47</v>
      </c>
      <c r="I8" s="3">
        <f t="shared" si="0"/>
        <v>1192.17</v>
      </c>
      <c r="J8" s="3">
        <f t="shared" si="1"/>
        <v>0</v>
      </c>
    </row>
    <row r="9" spans="1:10" s="2" customFormat="1" x14ac:dyDescent="0.3">
      <c r="A9" s="117"/>
      <c r="B9" s="5" t="s">
        <v>27</v>
      </c>
      <c r="C9" s="5">
        <v>3.6600000000000001E-2</v>
      </c>
      <c r="D9" s="11">
        <v>1430.61</v>
      </c>
      <c r="E9" s="11">
        <v>1192.17</v>
      </c>
      <c r="F9" s="11">
        <v>693.84</v>
      </c>
      <c r="G9" s="11">
        <v>578.20000000000005</v>
      </c>
      <c r="H9" s="11">
        <v>613.98</v>
      </c>
      <c r="I9" s="3">
        <f t="shared" si="0"/>
        <v>1192.18</v>
      </c>
      <c r="J9" s="3">
        <f t="shared" si="1"/>
        <v>-9.9999999999909051E-3</v>
      </c>
    </row>
    <row r="10" spans="1:10" s="2" customFormat="1" x14ac:dyDescent="0.3">
      <c r="A10" s="117"/>
      <c r="B10" s="5" t="s">
        <v>28</v>
      </c>
      <c r="C10" s="9">
        <v>2.4E-2</v>
      </c>
      <c r="D10" s="11">
        <v>1430.61</v>
      </c>
      <c r="E10" s="11">
        <v>1192.17</v>
      </c>
      <c r="F10" s="11">
        <v>1058.0999999999999</v>
      </c>
      <c r="G10" s="11">
        <v>881.75</v>
      </c>
      <c r="H10" s="11">
        <v>310.43</v>
      </c>
      <c r="I10" s="3">
        <f t="shared" si="0"/>
        <v>1192.18</v>
      </c>
      <c r="J10" s="3">
        <f t="shared" si="1"/>
        <v>-9.9999999999909051E-3</v>
      </c>
    </row>
    <row r="11" spans="1:10" s="2" customFormat="1" x14ac:dyDescent="0.3">
      <c r="A11" s="117"/>
      <c r="B11" s="5" t="s">
        <v>29</v>
      </c>
      <c r="C11" s="5">
        <v>2.3900000000000001E-2</v>
      </c>
      <c r="D11" s="11">
        <v>1430.61</v>
      </c>
      <c r="E11" s="11">
        <v>1192.17</v>
      </c>
      <c r="F11" s="11">
        <v>1062.53</v>
      </c>
      <c r="G11" s="11">
        <v>885.44</v>
      </c>
      <c r="H11" s="11">
        <v>306.73</v>
      </c>
      <c r="I11" s="3">
        <f t="shared" si="0"/>
        <v>1192.17</v>
      </c>
      <c r="J11" s="3">
        <f t="shared" si="1"/>
        <v>0</v>
      </c>
    </row>
    <row r="12" spans="1:10" s="2" customFormat="1" x14ac:dyDescent="0.3">
      <c r="A12" s="117"/>
      <c r="B12" s="5" t="s">
        <v>30</v>
      </c>
      <c r="C12" s="5">
        <v>2.35E-2</v>
      </c>
      <c r="D12" s="11">
        <v>1430.61</v>
      </c>
      <c r="E12" s="11">
        <v>1192.17</v>
      </c>
      <c r="F12" s="11">
        <v>1080.6099999999999</v>
      </c>
      <c r="G12" s="11">
        <v>900.5</v>
      </c>
      <c r="H12" s="11">
        <v>291.67</v>
      </c>
      <c r="I12" s="3">
        <f t="shared" si="0"/>
        <v>1192.17</v>
      </c>
      <c r="J12" s="3">
        <f t="shared" si="1"/>
        <v>0</v>
      </c>
    </row>
    <row r="13" spans="1:10" x14ac:dyDescent="0.3">
      <c r="A13" s="117"/>
      <c r="B13" s="5" t="s">
        <v>31</v>
      </c>
      <c r="C13" s="6">
        <v>2.69E-2</v>
      </c>
      <c r="D13" s="11">
        <v>1430.61</v>
      </c>
      <c r="E13" s="11">
        <v>1192.17</v>
      </c>
      <c r="F13" s="12">
        <v>944.03</v>
      </c>
      <c r="G13" s="12">
        <v>786.69</v>
      </c>
      <c r="H13" s="12">
        <v>405.48</v>
      </c>
      <c r="I13" s="3">
        <f t="shared" si="0"/>
        <v>1192.17</v>
      </c>
      <c r="J13" s="3">
        <f t="shared" si="1"/>
        <v>0</v>
      </c>
    </row>
    <row r="14" spans="1:10" x14ac:dyDescent="0.3">
      <c r="A14" s="117"/>
      <c r="B14" s="5" t="s">
        <v>33</v>
      </c>
      <c r="C14" s="6">
        <v>2.35E-2</v>
      </c>
      <c r="D14" s="11">
        <v>1430.61</v>
      </c>
      <c r="E14" s="11">
        <v>1192.17</v>
      </c>
      <c r="F14" s="12">
        <v>1080.6099999999999</v>
      </c>
      <c r="G14" s="12">
        <v>900.5</v>
      </c>
      <c r="H14" s="12">
        <v>291.67</v>
      </c>
      <c r="I14" s="3">
        <f t="shared" si="0"/>
        <v>1192.17</v>
      </c>
      <c r="J14" s="3">
        <f t="shared" si="1"/>
        <v>0</v>
      </c>
    </row>
    <row r="15" spans="1:10" x14ac:dyDescent="0.3">
      <c r="A15" s="117"/>
      <c r="B15" s="5" t="s">
        <v>34</v>
      </c>
      <c r="C15" s="6">
        <v>2.35E-2</v>
      </c>
      <c r="D15" s="11">
        <v>1430.61</v>
      </c>
      <c r="E15" s="11">
        <v>1192.17</v>
      </c>
      <c r="F15" s="12">
        <v>1080.6099999999999</v>
      </c>
      <c r="G15" s="12">
        <v>900.5</v>
      </c>
      <c r="H15" s="12">
        <v>291.67</v>
      </c>
      <c r="I15" s="3">
        <f t="shared" si="0"/>
        <v>1192.17</v>
      </c>
      <c r="J15" s="3">
        <f t="shared" si="1"/>
        <v>0</v>
      </c>
    </row>
    <row r="16" spans="1:10" x14ac:dyDescent="0.3">
      <c r="A16" s="117"/>
      <c r="B16" s="5" t="s">
        <v>35</v>
      </c>
      <c r="C16" s="6">
        <v>2.6800000000000001E-2</v>
      </c>
      <c r="D16" s="11">
        <v>1430.61</v>
      </c>
      <c r="E16" s="11">
        <v>1192.17</v>
      </c>
      <c r="F16" s="12">
        <v>947.55</v>
      </c>
      <c r="G16" s="12">
        <v>789.62</v>
      </c>
      <c r="H16" s="12">
        <v>402.55</v>
      </c>
      <c r="I16" s="3">
        <f t="shared" si="0"/>
        <v>1192.17</v>
      </c>
      <c r="J16" s="3">
        <f t="shared" si="1"/>
        <v>0</v>
      </c>
    </row>
    <row r="17" spans="1:10" x14ac:dyDescent="0.3">
      <c r="A17" s="117"/>
      <c r="B17" s="5" t="s">
        <v>36</v>
      </c>
      <c r="C17" s="6">
        <v>2.5700000000000001E-2</v>
      </c>
      <c r="D17" s="11">
        <v>1430.61</v>
      </c>
      <c r="E17" s="11">
        <v>1192.17</v>
      </c>
      <c r="F17" s="12">
        <v>988.11</v>
      </c>
      <c r="G17" s="12">
        <v>823.42</v>
      </c>
      <c r="H17" s="12">
        <v>368.75</v>
      </c>
      <c r="I17" s="3">
        <f t="shared" si="0"/>
        <v>1192.17</v>
      </c>
      <c r="J17" s="3">
        <f t="shared" si="1"/>
        <v>0</v>
      </c>
    </row>
    <row r="18" spans="1:10" x14ac:dyDescent="0.3">
      <c r="A18" s="117"/>
      <c r="B18" s="5" t="s">
        <v>37</v>
      </c>
      <c r="C18" s="6">
        <v>2.3900000000000001E-2</v>
      </c>
      <c r="D18" s="11">
        <v>1430.61</v>
      </c>
      <c r="E18" s="11">
        <v>1192.17</v>
      </c>
      <c r="F18" s="12">
        <v>1062.53</v>
      </c>
      <c r="G18" s="12">
        <v>885.44</v>
      </c>
      <c r="H18" s="12">
        <v>306.73</v>
      </c>
      <c r="I18" s="3">
        <f t="shared" si="0"/>
        <v>1192.17</v>
      </c>
      <c r="J18" s="3">
        <f t="shared" si="1"/>
        <v>0</v>
      </c>
    </row>
    <row r="19" spans="1:10" x14ac:dyDescent="0.3">
      <c r="A19" s="117"/>
      <c r="B19" s="5" t="s">
        <v>38</v>
      </c>
      <c r="C19" s="6">
        <v>2.41E-2</v>
      </c>
      <c r="D19" s="11">
        <v>1430.61</v>
      </c>
      <c r="E19" s="11">
        <v>1192.17</v>
      </c>
      <c r="F19" s="12">
        <v>1053.71</v>
      </c>
      <c r="G19" s="12">
        <v>878.09</v>
      </c>
      <c r="H19" s="12">
        <v>314.08</v>
      </c>
      <c r="I19" s="3">
        <f t="shared" si="0"/>
        <v>1192.17</v>
      </c>
      <c r="J19" s="3">
        <f t="shared" si="1"/>
        <v>0</v>
      </c>
    </row>
    <row r="20" spans="1:10" x14ac:dyDescent="0.3">
      <c r="A20" s="117"/>
      <c r="B20" s="5" t="s">
        <v>39</v>
      </c>
      <c r="C20" s="6">
        <v>2.3699999999999999E-2</v>
      </c>
      <c r="D20" s="11">
        <v>1430.61</v>
      </c>
      <c r="E20" s="11">
        <v>1192.17</v>
      </c>
      <c r="F20" s="12">
        <v>1071.49</v>
      </c>
      <c r="G20" s="12">
        <v>892.9</v>
      </c>
      <c r="H20" s="12">
        <v>299.27</v>
      </c>
      <c r="I20" s="3">
        <f t="shared" si="0"/>
        <v>1192.17</v>
      </c>
      <c r="J20" s="3">
        <f t="shared" si="1"/>
        <v>0</v>
      </c>
    </row>
    <row r="21" spans="1:10" x14ac:dyDescent="0.3">
      <c r="A21" s="117"/>
      <c r="B21" s="5" t="s">
        <v>32</v>
      </c>
      <c r="C21" s="6">
        <v>2.35E-2</v>
      </c>
      <c r="D21" s="11">
        <v>1430.61</v>
      </c>
      <c r="E21" s="11">
        <v>1192.17</v>
      </c>
      <c r="F21" s="12">
        <v>1080.6099999999999</v>
      </c>
      <c r="G21" s="12">
        <v>900.5</v>
      </c>
      <c r="H21" s="12">
        <v>291.67</v>
      </c>
      <c r="I21" s="3">
        <f t="shared" si="0"/>
        <v>1192.17</v>
      </c>
      <c r="J21" s="3">
        <f t="shared" si="1"/>
        <v>0</v>
      </c>
    </row>
    <row r="22" spans="1:10" x14ac:dyDescent="0.3">
      <c r="A22" s="118"/>
      <c r="B22" s="6" t="s">
        <v>24</v>
      </c>
      <c r="C22" s="10" t="s">
        <v>4</v>
      </c>
      <c r="D22" s="11">
        <v>1430.61</v>
      </c>
      <c r="E22" s="11">
        <v>1192.17</v>
      </c>
      <c r="F22" s="12">
        <v>986.35</v>
      </c>
      <c r="G22" s="12">
        <v>821.95</v>
      </c>
      <c r="H22" s="12">
        <v>370.22</v>
      </c>
      <c r="I22" s="3">
        <f t="shared" si="0"/>
        <v>1192.17</v>
      </c>
      <c r="J22" s="3">
        <f t="shared" si="1"/>
        <v>0</v>
      </c>
    </row>
  </sheetData>
  <mergeCells count="2">
    <mergeCell ref="A2:A5"/>
    <mergeCell ref="A7:A22"/>
  </mergeCells>
  <pageMargins left="0.7" right="0.7" top="0.75" bottom="0.75" header="0.3" footer="0.3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4"/>
  <sheetViews>
    <sheetView view="pageBreakPreview" zoomScaleNormal="100" zoomScaleSheetLayoutView="100" workbookViewId="0">
      <selection activeCell="N23" sqref="N23"/>
    </sheetView>
  </sheetViews>
  <sheetFormatPr defaultColWidth="9.109375" defaultRowHeight="15" x14ac:dyDescent="0.35"/>
  <cols>
    <col min="1" max="1" width="19.5546875" style="21" customWidth="1"/>
    <col min="2" max="2" width="36.33203125" style="21" bestFit="1" customWidth="1"/>
    <col min="3" max="3" width="15.5546875" style="21" customWidth="1"/>
    <col min="4" max="4" width="11.6640625" style="21" customWidth="1"/>
    <col min="5" max="5" width="11.5546875" style="21" bestFit="1" customWidth="1"/>
    <col min="6" max="6" width="15.5546875" style="21" customWidth="1"/>
    <col min="7" max="7" width="16.33203125" style="21" customWidth="1"/>
    <col min="8" max="16384" width="9.109375" style="21"/>
  </cols>
  <sheetData>
    <row r="1" spans="1:7" ht="16.2" x14ac:dyDescent="0.35">
      <c r="A1" s="123" t="s">
        <v>43</v>
      </c>
      <c r="B1" s="123"/>
      <c r="C1" s="123"/>
      <c r="D1" s="123"/>
      <c r="E1" s="123"/>
      <c r="F1" s="123"/>
      <c r="G1" s="123"/>
    </row>
    <row r="3" spans="1:7" s="13" customFormat="1" ht="45" x14ac:dyDescent="0.3">
      <c r="A3" s="23" t="s">
        <v>2</v>
      </c>
      <c r="B3" s="23" t="s">
        <v>18</v>
      </c>
      <c r="C3" s="24" t="s">
        <v>13</v>
      </c>
      <c r="D3" s="24" t="s">
        <v>41</v>
      </c>
      <c r="E3" s="24" t="s">
        <v>42</v>
      </c>
      <c r="F3" s="24" t="s">
        <v>40</v>
      </c>
      <c r="G3" s="24" t="s">
        <v>16</v>
      </c>
    </row>
    <row r="4" spans="1:7" s="17" customFormat="1" ht="30" x14ac:dyDescent="0.3">
      <c r="A4" s="119" t="s">
        <v>3</v>
      </c>
      <c r="B4" s="14" t="s">
        <v>20</v>
      </c>
      <c r="C4" s="15">
        <v>5.9799999999999999E-2</v>
      </c>
      <c r="D4" s="16">
        <v>95.51</v>
      </c>
      <c r="E4" s="16">
        <v>79.59</v>
      </c>
      <c r="F4" s="16">
        <v>63.67</v>
      </c>
      <c r="G4" s="16">
        <v>53.05</v>
      </c>
    </row>
    <row r="5" spans="1:7" s="17" customFormat="1" ht="30" x14ac:dyDescent="0.3">
      <c r="A5" s="119"/>
      <c r="B5" s="14" t="s">
        <v>19</v>
      </c>
      <c r="C5" s="15">
        <v>6.4699999999999994E-2</v>
      </c>
      <c r="D5" s="16">
        <v>102.52</v>
      </c>
      <c r="E5" s="16">
        <v>85.43</v>
      </c>
      <c r="F5" s="16">
        <v>63.67</v>
      </c>
      <c r="G5" s="16">
        <v>53.05</v>
      </c>
    </row>
    <row r="6" spans="1:7" s="17" customFormat="1" ht="30" x14ac:dyDescent="0.3">
      <c r="A6" s="119"/>
      <c r="B6" s="14" t="s">
        <v>21</v>
      </c>
      <c r="C6" s="15">
        <v>5.4800000000000001E-2</v>
      </c>
      <c r="D6" s="16">
        <v>88.36</v>
      </c>
      <c r="E6" s="16">
        <v>73.63</v>
      </c>
      <c r="F6" s="16">
        <v>63.67</v>
      </c>
      <c r="G6" s="16">
        <v>53.05</v>
      </c>
    </row>
    <row r="7" spans="1:7" s="17" customFormat="1" ht="30" x14ac:dyDescent="0.3">
      <c r="A7" s="119"/>
      <c r="B7" s="14" t="s">
        <v>22</v>
      </c>
      <c r="C7" s="15">
        <v>5.9799999999999999E-2</v>
      </c>
      <c r="D7" s="16">
        <v>95.51</v>
      </c>
      <c r="E7" s="16">
        <v>79.59</v>
      </c>
      <c r="F7" s="16">
        <v>63.67</v>
      </c>
      <c r="G7" s="16">
        <v>53.05</v>
      </c>
    </row>
    <row r="8" spans="1:7" s="17" customFormat="1" ht="45" x14ac:dyDescent="0.3">
      <c r="A8" s="23" t="s">
        <v>2</v>
      </c>
      <c r="B8" s="23" t="s">
        <v>18</v>
      </c>
      <c r="C8" s="24" t="s">
        <v>23</v>
      </c>
      <c r="D8" s="24" t="str">
        <f>D3</f>
        <v>Тариф с НДС</v>
      </c>
      <c r="E8" s="24" t="str">
        <f>E3</f>
        <v>Тариф без НДС</v>
      </c>
      <c r="F8" s="24" t="s">
        <v>40</v>
      </c>
      <c r="G8" s="24" t="s">
        <v>16</v>
      </c>
    </row>
    <row r="9" spans="1:7" s="17" customFormat="1" x14ac:dyDescent="0.3">
      <c r="A9" s="120" t="s">
        <v>5</v>
      </c>
      <c r="B9" s="15" t="s">
        <v>25</v>
      </c>
      <c r="C9" s="15">
        <v>4.4200000000000003E-2</v>
      </c>
      <c r="D9" s="16">
        <v>1430.61</v>
      </c>
      <c r="E9" s="16">
        <v>1192.17</v>
      </c>
      <c r="F9" s="16">
        <v>574.53</v>
      </c>
      <c r="G9" s="16">
        <v>478.77</v>
      </c>
    </row>
    <row r="10" spans="1:7" s="17" customFormat="1" x14ac:dyDescent="0.3">
      <c r="A10" s="121"/>
      <c r="B10" s="15" t="s">
        <v>26</v>
      </c>
      <c r="C10" s="15">
        <v>6.6400000000000001E-2</v>
      </c>
      <c r="D10" s="16">
        <v>1430.61</v>
      </c>
      <c r="E10" s="16">
        <v>1192.17</v>
      </c>
      <c r="F10" s="16">
        <v>382.45</v>
      </c>
      <c r="G10" s="16">
        <v>318.7</v>
      </c>
    </row>
    <row r="11" spans="1:7" s="17" customFormat="1" x14ac:dyDescent="0.3">
      <c r="A11" s="121"/>
      <c r="B11" s="15" t="s">
        <v>27</v>
      </c>
      <c r="C11" s="15">
        <v>3.6600000000000001E-2</v>
      </c>
      <c r="D11" s="16">
        <v>1430.61</v>
      </c>
      <c r="E11" s="16">
        <v>1192.17</v>
      </c>
      <c r="F11" s="16">
        <v>693.84</v>
      </c>
      <c r="G11" s="16">
        <v>578.20000000000005</v>
      </c>
    </row>
    <row r="12" spans="1:7" s="17" customFormat="1" x14ac:dyDescent="0.3">
      <c r="A12" s="121"/>
      <c r="B12" s="15" t="s">
        <v>28</v>
      </c>
      <c r="C12" s="18">
        <v>2.4E-2</v>
      </c>
      <c r="D12" s="16">
        <v>1430.61</v>
      </c>
      <c r="E12" s="16">
        <v>1192.17</v>
      </c>
      <c r="F12" s="16">
        <v>1058.0999999999999</v>
      </c>
      <c r="G12" s="16">
        <v>881.75</v>
      </c>
    </row>
    <row r="13" spans="1:7" s="17" customFormat="1" x14ac:dyDescent="0.3">
      <c r="A13" s="121"/>
      <c r="B13" s="15" t="s">
        <v>29</v>
      </c>
      <c r="C13" s="15">
        <v>2.3900000000000001E-2</v>
      </c>
      <c r="D13" s="16">
        <v>1430.61</v>
      </c>
      <c r="E13" s="16">
        <v>1192.17</v>
      </c>
      <c r="F13" s="16">
        <v>1062.53</v>
      </c>
      <c r="G13" s="16">
        <v>885.44</v>
      </c>
    </row>
    <row r="14" spans="1:7" s="17" customFormat="1" x14ac:dyDescent="0.3">
      <c r="A14" s="121"/>
      <c r="B14" s="15" t="s">
        <v>30</v>
      </c>
      <c r="C14" s="15">
        <v>2.35E-2</v>
      </c>
      <c r="D14" s="16">
        <v>1430.61</v>
      </c>
      <c r="E14" s="16">
        <v>1192.17</v>
      </c>
      <c r="F14" s="16">
        <v>1080.6099999999999</v>
      </c>
      <c r="G14" s="16">
        <v>900.5</v>
      </c>
    </row>
    <row r="15" spans="1:7" x14ac:dyDescent="0.35">
      <c r="A15" s="121"/>
      <c r="B15" s="15" t="s">
        <v>31</v>
      </c>
      <c r="C15" s="19">
        <v>2.69E-2</v>
      </c>
      <c r="D15" s="16">
        <v>1430.61</v>
      </c>
      <c r="E15" s="16">
        <v>1192.17</v>
      </c>
      <c r="F15" s="20">
        <v>944.03</v>
      </c>
      <c r="G15" s="20">
        <v>786.69</v>
      </c>
    </row>
    <row r="16" spans="1:7" x14ac:dyDescent="0.35">
      <c r="A16" s="121"/>
      <c r="B16" s="15" t="s">
        <v>33</v>
      </c>
      <c r="C16" s="19">
        <v>2.35E-2</v>
      </c>
      <c r="D16" s="16">
        <v>1430.61</v>
      </c>
      <c r="E16" s="16">
        <v>1192.17</v>
      </c>
      <c r="F16" s="20">
        <v>1080.6099999999999</v>
      </c>
      <c r="G16" s="20">
        <v>900.5</v>
      </c>
    </row>
    <row r="17" spans="1:7" x14ac:dyDescent="0.35">
      <c r="A17" s="121"/>
      <c r="B17" s="15" t="s">
        <v>34</v>
      </c>
      <c r="C17" s="19">
        <v>2.35E-2</v>
      </c>
      <c r="D17" s="16">
        <v>1430.61</v>
      </c>
      <c r="E17" s="16">
        <v>1192.17</v>
      </c>
      <c r="F17" s="20">
        <v>1080.6099999999999</v>
      </c>
      <c r="G17" s="20">
        <v>900.5</v>
      </c>
    </row>
    <row r="18" spans="1:7" x14ac:dyDescent="0.35">
      <c r="A18" s="121"/>
      <c r="B18" s="15" t="s">
        <v>35</v>
      </c>
      <c r="C18" s="19">
        <v>2.6800000000000001E-2</v>
      </c>
      <c r="D18" s="16">
        <v>1430.61</v>
      </c>
      <c r="E18" s="16">
        <v>1192.17</v>
      </c>
      <c r="F18" s="20">
        <v>947.55</v>
      </c>
      <c r="G18" s="20">
        <v>789.62</v>
      </c>
    </row>
    <row r="19" spans="1:7" x14ac:dyDescent="0.35">
      <c r="A19" s="121"/>
      <c r="B19" s="15" t="s">
        <v>36</v>
      </c>
      <c r="C19" s="19">
        <v>2.5700000000000001E-2</v>
      </c>
      <c r="D19" s="16">
        <v>1430.61</v>
      </c>
      <c r="E19" s="16">
        <v>1192.17</v>
      </c>
      <c r="F19" s="20">
        <v>988.11</v>
      </c>
      <c r="G19" s="20">
        <v>823.42</v>
      </c>
    </row>
    <row r="20" spans="1:7" x14ac:dyDescent="0.35">
      <c r="A20" s="121"/>
      <c r="B20" s="15" t="s">
        <v>37</v>
      </c>
      <c r="C20" s="19">
        <v>2.3900000000000001E-2</v>
      </c>
      <c r="D20" s="16">
        <v>1430.61</v>
      </c>
      <c r="E20" s="16">
        <v>1192.17</v>
      </c>
      <c r="F20" s="20">
        <v>1062.53</v>
      </c>
      <c r="G20" s="20">
        <v>885.44</v>
      </c>
    </row>
    <row r="21" spans="1:7" x14ac:dyDescent="0.35">
      <c r="A21" s="121"/>
      <c r="B21" s="15" t="s">
        <v>38</v>
      </c>
      <c r="C21" s="19">
        <v>2.41E-2</v>
      </c>
      <c r="D21" s="16">
        <v>1430.61</v>
      </c>
      <c r="E21" s="16">
        <v>1192.17</v>
      </c>
      <c r="F21" s="20">
        <v>1053.71</v>
      </c>
      <c r="G21" s="20">
        <v>878.09</v>
      </c>
    </row>
    <row r="22" spans="1:7" x14ac:dyDescent="0.35">
      <c r="A22" s="121"/>
      <c r="B22" s="15" t="s">
        <v>39</v>
      </c>
      <c r="C22" s="19">
        <v>2.3699999999999999E-2</v>
      </c>
      <c r="D22" s="16">
        <v>1430.61</v>
      </c>
      <c r="E22" s="16">
        <v>1192.17</v>
      </c>
      <c r="F22" s="20">
        <v>1071.49</v>
      </c>
      <c r="G22" s="20">
        <v>892.9</v>
      </c>
    </row>
    <row r="23" spans="1:7" x14ac:dyDescent="0.35">
      <c r="A23" s="121"/>
      <c r="B23" s="15" t="s">
        <v>32</v>
      </c>
      <c r="C23" s="19">
        <v>2.35E-2</v>
      </c>
      <c r="D23" s="16">
        <v>1430.61</v>
      </c>
      <c r="E23" s="16">
        <v>1192.17</v>
      </c>
      <c r="F23" s="20">
        <v>1080.6099999999999</v>
      </c>
      <c r="G23" s="20">
        <v>900.5</v>
      </c>
    </row>
    <row r="24" spans="1:7" x14ac:dyDescent="0.35">
      <c r="A24" s="122"/>
      <c r="B24" s="19" t="s">
        <v>24</v>
      </c>
      <c r="C24" s="22" t="s">
        <v>4</v>
      </c>
      <c r="D24" s="16">
        <v>1430.61</v>
      </c>
      <c r="E24" s="16">
        <v>1192.17</v>
      </c>
      <c r="F24" s="20">
        <v>986.35</v>
      </c>
      <c r="G24" s="20">
        <v>821.95</v>
      </c>
    </row>
  </sheetData>
  <mergeCells count="3">
    <mergeCell ref="A4:A7"/>
    <mergeCell ref="A9:A24"/>
    <mergeCell ref="A1:G1"/>
  </mergeCell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Тарифы 1.12.2022г.-2023г.</vt:lpstr>
      <vt:lpstr>01.07.2019</vt:lpstr>
      <vt:lpstr>Сайт</vt:lpstr>
      <vt:lpstr>'01.07.2019'!Область_печати</vt:lpstr>
      <vt:lpstr>'Тарифы 1.12.2022г.-2023г.'!Область_печати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2022-12-01T09:23:37Z</dcterms:modified>
</cp:coreProperties>
</file>